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PV1806054D2\Transparencia Pagina Internet\8. Disciplina Finaniera\2017\1er Trimestre\"/>
    </mc:Choice>
  </mc:AlternateContent>
  <bookViews>
    <workbookView xWindow="0" yWindow="0" windowWidth="28800" windowHeight="1168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B8" i="1" l="1"/>
  <c r="D69" i="1" l="1"/>
  <c r="C69" i="1"/>
  <c r="B69" i="1"/>
  <c r="C67" i="1"/>
  <c r="B67" i="1"/>
  <c r="D63" i="1"/>
  <c r="C63" i="1"/>
  <c r="B63" i="1"/>
  <c r="D62" i="1"/>
  <c r="C62" i="1"/>
  <c r="B62" i="1"/>
  <c r="D54" i="1"/>
  <c r="C54" i="1"/>
  <c r="B54" i="1"/>
  <c r="D52" i="1"/>
  <c r="B52" i="1"/>
  <c r="D48" i="1"/>
  <c r="C48" i="1"/>
  <c r="B48" i="1"/>
  <c r="D47" i="1"/>
  <c r="C47" i="1"/>
  <c r="B47" i="1"/>
  <c r="D39" i="1"/>
  <c r="C39" i="1"/>
  <c r="B39" i="1"/>
  <c r="D36" i="1"/>
  <c r="C36" i="1"/>
  <c r="B36" i="1"/>
  <c r="D28" i="1"/>
  <c r="C28" i="1"/>
  <c r="B28" i="1"/>
  <c r="D16" i="1"/>
  <c r="C16" i="1"/>
  <c r="B16" i="1"/>
  <c r="D67" i="1"/>
  <c r="D12" i="1"/>
  <c r="B12" i="1"/>
  <c r="B56" i="1" l="1"/>
  <c r="B58" i="1" s="1"/>
  <c r="B43" i="1"/>
  <c r="B10" i="1" s="1"/>
  <c r="B7" i="1" s="1"/>
  <c r="B20" i="1" s="1"/>
  <c r="B22" i="1" s="1"/>
  <c r="B24" i="1" s="1"/>
  <c r="B32" i="1" s="1"/>
  <c r="B71" i="1"/>
  <c r="B73" i="1" s="1"/>
  <c r="C43" i="1"/>
  <c r="C71" i="1"/>
  <c r="C73" i="1" s="1"/>
  <c r="D56" i="1"/>
  <c r="D58" i="1" s="1"/>
  <c r="D43" i="1"/>
  <c r="D71" i="1"/>
  <c r="D73" i="1" s="1"/>
  <c r="C52" i="1"/>
  <c r="C56" i="1" s="1"/>
  <c r="C58" i="1" s="1"/>
  <c r="C12" i="1"/>
  <c r="D10" i="1" l="1"/>
  <c r="D7" i="1" s="1"/>
  <c r="D20" i="1" s="1"/>
  <c r="D22" i="1" s="1"/>
  <c r="D24" i="1" s="1"/>
  <c r="D32" i="1" s="1"/>
  <c r="C10" i="1"/>
  <c r="C7" i="1" s="1"/>
  <c r="C20" i="1" s="1"/>
  <c r="C22" i="1" s="1"/>
  <c r="C24" i="1" s="1"/>
  <c r="C32" i="1" s="1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<sst xmlns="http://schemas.openxmlformats.org/spreadsheetml/2006/main" count="64" uniqueCount="44">
  <si>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</si>
  <si>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</si>
  <si>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</si>
  <si>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</si>
  <si>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</si>
  <si>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</si>
  <si>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</si>
  <si>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</si>
  <si>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</si>
  <si>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</si>
  <si>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</si>
  <si>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</si>
  <si>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</si>
  <si>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</si>
  <si>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</si>
  <si>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</si>
  <si>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</si>
  <si>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</si>
  <si>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</si>
  <si>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</si>
  <si>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</si>
  <si>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</si>
  <si>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</si>
  <si>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</si>
  <si>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</si>
  <si>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</si>
  <si>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</si>
  <si>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</si>
  <si>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</si>
  <si>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</si>
  <si>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</si>
  <si>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</si>
  <si>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</si>
  <si>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</si>
  <si>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</si>
  <si>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</si>
  <si>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</si>
  <si>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</si>
  <si>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</si>
  <si>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</si>
  <si>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</si>
  <si>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</si>
  <si>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01 de Julio al 30 de Septiembre 2017</t>
  </si>
  <si>
    <t>Municipio de Puerto Vallarta, Gobierno del Estado de Jalisco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</si>
</sst>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43" fontId="0" fillId="0" borderId="0" xfId="1" applyFont="1"/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43" fontId="2" fillId="2" borderId="9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3" fontId="2" fillId="0" borderId="10" xfId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3" fontId="0" fillId="0" borderId="10" xfId="1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43" fontId="0" fillId="0" borderId="10" xfId="1" applyFont="1" applyFill="1" applyBorder="1"/>
    <xf numFmtId="0" fontId="2" fillId="0" borderId="10" xfId="0" applyFont="1" applyFill="1" applyBorder="1" applyProtection="1">
      <protection locked="0"/>
    </xf>
    <xf numFmtId="0" fontId="3" fillId="2" borderId="11" xfId="0" applyFont="1" applyFill="1" applyBorder="1" applyAlignment="1"/>
    <xf numFmtId="0" fontId="4" fillId="2" borderId="11" xfId="0" applyFont="1" applyFill="1" applyBorder="1" applyAlignment="1"/>
    <xf numFmtId="43" fontId="5" fillId="0" borderId="10" xfId="1" applyFont="1" applyFill="1" applyBorder="1" applyProtection="1">
      <protection locked="0"/>
    </xf>
    <xf numFmtId="0" fontId="2" fillId="0" borderId="10" xfId="0" applyFont="1" applyFill="1" applyBorder="1"/>
    <xf numFmtId="43" fontId="2" fillId="0" borderId="10" xfId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43" fontId="0" fillId="0" borderId="12" xfId="1" applyFont="1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43" fontId="2" fillId="0" borderId="10" xfId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3" fontId="0" fillId="0" borderId="10" xfId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4" fillId="2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3" fontId="2" fillId="0" borderId="10" xfId="1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43" fontId="0" fillId="0" borderId="13" xfId="1" applyFont="1" applyFill="1" applyBorder="1" applyProtection="1">
      <protection locked="0"/>
    </xf>
    <xf numFmtId="0" fontId="4" fillId="2" borderId="11" xfId="0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SELENE\transparencia\DISCIPLINA%20FINANCIERA\2017\FORMATO%204\PRIMER%20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Puerto Vallarta, Gobierno del Estado de Jalisco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A21" sqref="A21"/>
    </sheetView>
  </sheetViews>
  <sheetFormatPr baseColWidth="10" defaultColWidth="0" defaultRowHeight="10.5" zeroHeight="1" x14ac:dyDescent="0.15"/>
  <cols>
    <col min="1" max="1" width="118.33203125" customWidth="1"/>
    <col min="2" max="2" width="19.6640625" customWidth="1"/>
    <col min="3" max="4" width="19.6640625" style="1" customWidth="1"/>
    <col min="5" max="11" width="0" hidden="1" customWidth="1"/>
    <col min="12" max="16384" width="12.5" hidden="1"/>
  </cols>
  <sheetData>
    <row r="1" spans="1:4" ht="15" x14ac:dyDescent="0.15">
      <c r="A1" s="44" t="s">
        <v>43</v>
      </c>
      <c r="B1" s="45"/>
      <c r="C1" s="45"/>
      <c r="D1" s="46"/>
    </row>
    <row r="2" spans="1:4" ht="15" x14ac:dyDescent="0.15">
      <c r="A2" s="47" t="s">
        <v>0</v>
      </c>
      <c r="B2" s="48"/>
      <c r="C2" s="48"/>
      <c r="D2" s="49"/>
    </row>
    <row r="3" spans="1:4" ht="15" x14ac:dyDescent="0.15">
      <c r="A3" s="50" t="s">
        <v>42</v>
      </c>
      <c r="B3" s="51"/>
      <c r="C3" s="51"/>
      <c r="D3" s="52"/>
    </row>
    <row r="4" spans="1:4" ht="15" x14ac:dyDescent="0.15">
      <c r="A4" s="53" t="s">
        <v>1</v>
      </c>
      <c r="B4" s="54"/>
      <c r="C4" s="54"/>
      <c r="D4" s="55"/>
    </row>
    <row r="5" spans="1:4" x14ac:dyDescent="0.15"/>
    <row r="6" spans="1:4" ht="39" customHeight="1" x14ac:dyDescent="0.15">
      <c r="A6" s="2" t="s">
        <v>2</v>
      </c>
      <c r="B6" s="3" t="s">
        <v>3</v>
      </c>
      <c r="C6" s="4" t="s">
        <v>4</v>
      </c>
      <c r="D6" s="4" t="s">
        <v>5</v>
      </c>
    </row>
    <row r="7" spans="1:4" ht="15" x14ac:dyDescent="0.25">
      <c r="A7" s="5" t="s">
        <v>6</v>
      </c>
      <c r="B7" s="6">
        <f>SUM(B8:B10)</f>
        <v>1420164396</v>
      </c>
      <c r="C7" s="6">
        <f t="shared" ref="C7:D7" si="0">SUM(C8:C10)</f>
        <v>1461366399.1800001</v>
      </c>
      <c r="D7" s="6">
        <f t="shared" si="0"/>
        <v>1412784871.74</v>
      </c>
    </row>
    <row r="8" spans="1:4" x14ac:dyDescent="0.15">
      <c r="A8" s="7" t="s">
        <v>7</v>
      </c>
      <c r="B8" s="8">
        <f>1488892843-160368998</f>
        <v>1328523845</v>
      </c>
      <c r="C8" s="8">
        <v>1319941747.4200001</v>
      </c>
      <c r="D8" s="8">
        <v>1319941747.4200001</v>
      </c>
    </row>
    <row r="9" spans="1:4" x14ac:dyDescent="0.15">
      <c r="A9" s="7" t="s">
        <v>8</v>
      </c>
      <c r="B9" s="8">
        <v>160368998</v>
      </c>
      <c r="C9" s="8">
        <v>145746177.72</v>
      </c>
      <c r="D9" s="8">
        <v>97164650.280000001</v>
      </c>
    </row>
    <row r="10" spans="1:4" x14ac:dyDescent="0.15">
      <c r="A10" s="7" t="s">
        <v>9</v>
      </c>
      <c r="B10" s="9">
        <f>B43</f>
        <v>-68728447</v>
      </c>
      <c r="C10" s="8">
        <f t="shared" ref="C10" si="1">C43</f>
        <v>-4321525.96</v>
      </c>
      <c r="D10" s="8">
        <f>D43</f>
        <v>-4321525.96</v>
      </c>
    </row>
    <row r="11" spans="1:4" x14ac:dyDescent="0.15">
      <c r="A11" s="10"/>
      <c r="B11" s="11"/>
      <c r="C11" s="12"/>
      <c r="D11" s="12"/>
    </row>
    <row r="12" spans="1:4" ht="15" x14ac:dyDescent="0.25">
      <c r="A12" s="5" t="s">
        <v>10</v>
      </c>
      <c r="B12" s="13">
        <f>B13+B14</f>
        <v>1379437025.5899999</v>
      </c>
      <c r="C12" s="6">
        <f t="shared" ref="C12:D12" si="2">C13+C14</f>
        <v>1394499023.21</v>
      </c>
      <c r="D12" s="6">
        <f t="shared" si="2"/>
        <v>1018046708.71</v>
      </c>
    </row>
    <row r="13" spans="1:4" x14ac:dyDescent="0.15">
      <c r="A13" s="7" t="s">
        <v>11</v>
      </c>
      <c r="B13" s="8">
        <v>1276515478</v>
      </c>
      <c r="C13" s="8">
        <v>1262761017.1500001</v>
      </c>
      <c r="D13" s="8">
        <v>894132968.36000001</v>
      </c>
    </row>
    <row r="14" spans="1:4" x14ac:dyDescent="0.15">
      <c r="A14" s="7" t="s">
        <v>12</v>
      </c>
      <c r="B14" s="8">
        <v>102921547.59</v>
      </c>
      <c r="C14" s="8">
        <v>131738006.06</v>
      </c>
      <c r="D14" s="8">
        <v>123913740.34999999</v>
      </c>
    </row>
    <row r="15" spans="1:4" x14ac:dyDescent="0.15">
      <c r="A15" s="10"/>
      <c r="B15" s="11"/>
      <c r="C15" s="12"/>
      <c r="D15" s="12"/>
    </row>
    <row r="16" spans="1:4" ht="15" x14ac:dyDescent="0.25">
      <c r="A16" s="5" t="s">
        <v>13</v>
      </c>
      <c r="B16" s="14">
        <f>B17+B18</f>
        <v>0</v>
      </c>
      <c r="C16" s="6">
        <f t="shared" ref="C16" si="3">C17+C18</f>
        <v>0</v>
      </c>
      <c r="D16" s="6">
        <f>D17+D18</f>
        <v>0</v>
      </c>
    </row>
    <row r="17" spans="1:4" ht="15" x14ac:dyDescent="0.25">
      <c r="A17" s="7" t="s">
        <v>14</v>
      </c>
      <c r="B17" s="15">
        <v>0</v>
      </c>
      <c r="C17" s="8">
        <v>0</v>
      </c>
      <c r="D17" s="8">
        <v>0</v>
      </c>
    </row>
    <row r="18" spans="1:4" ht="15" x14ac:dyDescent="0.25">
      <c r="A18" s="7" t="s">
        <v>15</v>
      </c>
      <c r="B18" s="15">
        <v>0</v>
      </c>
      <c r="C18" s="8">
        <v>0</v>
      </c>
      <c r="D18" s="16">
        <v>0</v>
      </c>
    </row>
    <row r="19" spans="1:4" x14ac:dyDescent="0.15">
      <c r="A19" s="10"/>
      <c r="B19" s="11"/>
      <c r="C19" s="12"/>
      <c r="D19" s="12"/>
    </row>
    <row r="20" spans="1:4" ht="15" x14ac:dyDescent="0.25">
      <c r="A20" s="5" t="s">
        <v>16</v>
      </c>
      <c r="B20" s="13">
        <f>B7-B12+B16</f>
        <v>40727370.410000086</v>
      </c>
      <c r="C20" s="6">
        <f t="shared" ref="C20:D20" si="4">C7-C12+C16</f>
        <v>66867375.970000029</v>
      </c>
      <c r="D20" s="6">
        <f t="shared" si="4"/>
        <v>394738163.02999997</v>
      </c>
    </row>
    <row r="21" spans="1:4" ht="15" x14ac:dyDescent="0.15">
      <c r="A21" s="5"/>
      <c r="B21" s="11"/>
      <c r="C21" s="12"/>
      <c r="D21" s="12"/>
    </row>
    <row r="22" spans="1:4" ht="15" x14ac:dyDescent="0.25">
      <c r="A22" s="5" t="s">
        <v>17</v>
      </c>
      <c r="B22" s="13">
        <f>B20-B10</f>
        <v>109455817.41000009</v>
      </c>
      <c r="C22" s="6">
        <f t="shared" ref="C22:D22" si="5">C20-C10</f>
        <v>71188901.930000022</v>
      </c>
      <c r="D22" s="6">
        <f t="shared" si="5"/>
        <v>399059688.98999995</v>
      </c>
    </row>
    <row r="23" spans="1:4" ht="15" x14ac:dyDescent="0.25">
      <c r="A23" s="5"/>
      <c r="B23" s="17"/>
      <c r="C23" s="18"/>
      <c r="D23" s="18"/>
    </row>
    <row r="24" spans="1:4" ht="15" x14ac:dyDescent="0.25">
      <c r="A24" s="19" t="s">
        <v>18</v>
      </c>
      <c r="B24" s="13">
        <f>B22-B16</f>
        <v>109455817.41000009</v>
      </c>
      <c r="C24" s="6">
        <f t="shared" ref="C24" si="6">C22-C16</f>
        <v>71188901.930000022</v>
      </c>
      <c r="D24" s="6">
        <f>D22-D16</f>
        <v>399059688.98999995</v>
      </c>
    </row>
    <row r="25" spans="1:4" ht="15" x14ac:dyDescent="0.15">
      <c r="A25" s="20"/>
      <c r="B25" s="21"/>
      <c r="C25" s="22"/>
      <c r="D25" s="22"/>
    </row>
    <row r="26" spans="1:4" x14ac:dyDescent="0.15">
      <c r="A26" s="23"/>
    </row>
    <row r="27" spans="1:4" ht="30" customHeight="1" x14ac:dyDescent="0.15">
      <c r="A27" s="2" t="s">
        <v>19</v>
      </c>
      <c r="B27" s="3" t="s">
        <v>20</v>
      </c>
      <c r="C27" s="4" t="s">
        <v>4</v>
      </c>
      <c r="D27" s="4" t="s">
        <v>21</v>
      </c>
    </row>
    <row r="28" spans="1:4" ht="15" x14ac:dyDescent="0.15">
      <c r="A28" s="5" t="s">
        <v>22</v>
      </c>
      <c r="B28" s="24">
        <f>B29+B30</f>
        <v>25948041</v>
      </c>
      <c r="C28" s="25">
        <f t="shared" ref="C28:D28" si="7">C29+C30</f>
        <v>4603795.16</v>
      </c>
      <c r="D28" s="25">
        <f t="shared" si="7"/>
        <v>4603795.16</v>
      </c>
    </row>
    <row r="29" spans="1:4" x14ac:dyDescent="0.15">
      <c r="A29" s="7" t="s">
        <v>23</v>
      </c>
      <c r="B29" s="26">
        <v>25948041</v>
      </c>
      <c r="C29" s="27">
        <v>4075661.18</v>
      </c>
      <c r="D29" s="27">
        <v>4075661.18</v>
      </c>
    </row>
    <row r="30" spans="1:4" x14ac:dyDescent="0.15">
      <c r="A30" s="7" t="s">
        <v>24</v>
      </c>
      <c r="B30" s="26">
        <v>0</v>
      </c>
      <c r="C30" s="27">
        <f>275280+252853.98</f>
        <v>528133.98</v>
      </c>
      <c r="D30" s="27">
        <f>275280+252853.98</f>
        <v>528133.98</v>
      </c>
    </row>
    <row r="31" spans="1:4" x14ac:dyDescent="0.15">
      <c r="A31" s="28"/>
      <c r="B31" s="28"/>
      <c r="C31" s="29"/>
      <c r="D31" s="29"/>
    </row>
    <row r="32" spans="1:4" ht="15" x14ac:dyDescent="0.15">
      <c r="A32" s="5" t="s">
        <v>25</v>
      </c>
      <c r="B32" s="24">
        <f>B24+B28</f>
        <v>135403858.41000009</v>
      </c>
      <c r="C32" s="25">
        <f t="shared" ref="C32:D32" si="8">C24+C28</f>
        <v>75792697.090000018</v>
      </c>
      <c r="D32" s="25">
        <f t="shared" si="8"/>
        <v>403663484.14999998</v>
      </c>
    </row>
    <row r="33" spans="1:4" x14ac:dyDescent="0.15">
      <c r="A33" s="30"/>
      <c r="B33" s="30"/>
      <c r="C33" s="31"/>
      <c r="D33" s="31"/>
    </row>
    <row r="34" spans="1:4" x14ac:dyDescent="0.15">
      <c r="A34" s="23"/>
    </row>
    <row r="35" spans="1:4" ht="30" x14ac:dyDescent="0.15">
      <c r="A35" s="2" t="s">
        <v>19</v>
      </c>
      <c r="B35" s="3" t="s">
        <v>26</v>
      </c>
      <c r="C35" s="4" t="s">
        <v>4</v>
      </c>
      <c r="D35" s="4" t="s">
        <v>5</v>
      </c>
    </row>
    <row r="36" spans="1:4" ht="15" x14ac:dyDescent="0.15">
      <c r="A36" s="5" t="s">
        <v>27</v>
      </c>
      <c r="B36" s="24">
        <f>B37+B38</f>
        <v>0</v>
      </c>
      <c r="C36" s="25">
        <f t="shared" ref="C36:D36" si="9">C37+C38</f>
        <v>0</v>
      </c>
      <c r="D36" s="25">
        <f t="shared" si="9"/>
        <v>0</v>
      </c>
    </row>
    <row r="37" spans="1:4" x14ac:dyDescent="0.15">
      <c r="A37" s="7" t="s">
        <v>28</v>
      </c>
      <c r="B37" s="26">
        <v>0</v>
      </c>
      <c r="C37" s="27">
        <v>0</v>
      </c>
      <c r="D37" s="27">
        <v>0</v>
      </c>
    </row>
    <row r="38" spans="1:4" x14ac:dyDescent="0.15">
      <c r="A38" s="7" t="s">
        <v>29</v>
      </c>
      <c r="B38" s="26">
        <v>0</v>
      </c>
      <c r="C38" s="27">
        <v>0</v>
      </c>
      <c r="D38" s="27">
        <v>0</v>
      </c>
    </row>
    <row r="39" spans="1:4" ht="15" x14ac:dyDescent="0.15">
      <c r="A39" s="5" t="s">
        <v>30</v>
      </c>
      <c r="B39" s="24">
        <f>B40+B41</f>
        <v>68728447</v>
      </c>
      <c r="C39" s="25">
        <f t="shared" ref="C39:D39" si="10">C40+C41</f>
        <v>4321525.96</v>
      </c>
      <c r="D39" s="25">
        <f t="shared" si="10"/>
        <v>4321525.96</v>
      </c>
    </row>
    <row r="40" spans="1:4" x14ac:dyDescent="0.15">
      <c r="A40" s="7" t="s">
        <v>31</v>
      </c>
      <c r="B40" s="26">
        <v>68728447</v>
      </c>
      <c r="C40" s="27">
        <v>3793391.98</v>
      </c>
      <c r="D40" s="27">
        <v>3793391.98</v>
      </c>
    </row>
    <row r="41" spans="1:4" x14ac:dyDescent="0.15">
      <c r="A41" s="7" t="s">
        <v>32</v>
      </c>
      <c r="B41" s="26">
        <v>0</v>
      </c>
      <c r="C41" s="27">
        <v>528133.98</v>
      </c>
      <c r="D41" s="27">
        <v>528133.98</v>
      </c>
    </row>
    <row r="42" spans="1:4" x14ac:dyDescent="0.15">
      <c r="A42" s="28"/>
      <c r="B42" s="28"/>
      <c r="C42" s="29"/>
      <c r="D42" s="29"/>
    </row>
    <row r="43" spans="1:4" ht="15" x14ac:dyDescent="0.15">
      <c r="A43" s="5" t="s">
        <v>33</v>
      </c>
      <c r="B43" s="24">
        <f>B36-B39</f>
        <v>-68728447</v>
      </c>
      <c r="C43" s="25">
        <f t="shared" ref="C43:D43" si="11">C36-C39</f>
        <v>-4321525.96</v>
      </c>
      <c r="D43" s="25">
        <f t="shared" si="11"/>
        <v>-4321525.96</v>
      </c>
    </row>
    <row r="44" spans="1:4" ht="15" x14ac:dyDescent="0.15">
      <c r="A44" s="32"/>
      <c r="B44" s="30"/>
      <c r="C44" s="31"/>
      <c r="D44" s="31"/>
    </row>
    <row r="45" spans="1:4" x14ac:dyDescent="0.15"/>
    <row r="46" spans="1:4" ht="30" x14ac:dyDescent="0.15">
      <c r="A46" s="2" t="s">
        <v>19</v>
      </c>
      <c r="B46" s="3" t="s">
        <v>26</v>
      </c>
      <c r="C46" s="4" t="s">
        <v>4</v>
      </c>
      <c r="D46" s="4" t="s">
        <v>5</v>
      </c>
    </row>
    <row r="47" spans="1:4" x14ac:dyDescent="0.15">
      <c r="A47" s="33" t="s">
        <v>34</v>
      </c>
      <c r="B47" s="34">
        <f>B8</f>
        <v>1328523845</v>
      </c>
      <c r="C47" s="35">
        <f>C8</f>
        <v>1319941747.4200001</v>
      </c>
      <c r="D47" s="35">
        <f t="shared" ref="D47" si="12">D8</f>
        <v>1319941747.4200001</v>
      </c>
    </row>
    <row r="48" spans="1:4" ht="15" x14ac:dyDescent="0.15">
      <c r="A48" s="36" t="s">
        <v>35</v>
      </c>
      <c r="B48" s="24">
        <f>B49-B50</f>
        <v>-68728447</v>
      </c>
      <c r="C48" s="25">
        <f t="shared" ref="C48:D48" si="13">C49-C50</f>
        <v>-3793391.98</v>
      </c>
      <c r="D48" s="25">
        <f t="shared" si="13"/>
        <v>-3793391.98</v>
      </c>
    </row>
    <row r="49" spans="1:4" x14ac:dyDescent="0.15">
      <c r="A49" s="37" t="s">
        <v>28</v>
      </c>
      <c r="B49" s="26">
        <v>0</v>
      </c>
      <c r="C49" s="27">
        <v>0</v>
      </c>
      <c r="D49" s="27">
        <v>0</v>
      </c>
    </row>
    <row r="50" spans="1:4" x14ac:dyDescent="0.15">
      <c r="A50" s="37" t="s">
        <v>31</v>
      </c>
      <c r="B50" s="26">
        <v>68728447</v>
      </c>
      <c r="C50" s="27">
        <v>3793391.98</v>
      </c>
      <c r="D50" s="27">
        <v>3793391.98</v>
      </c>
    </row>
    <row r="51" spans="1:4" x14ac:dyDescent="0.15">
      <c r="A51" s="28"/>
      <c r="B51" s="28"/>
      <c r="C51" s="29"/>
      <c r="D51" s="29"/>
    </row>
    <row r="52" spans="1:4" x14ac:dyDescent="0.15">
      <c r="A52" s="7" t="s">
        <v>11</v>
      </c>
      <c r="B52" s="26">
        <f>B13</f>
        <v>1276515478</v>
      </c>
      <c r="C52" s="27">
        <f t="shared" ref="C52:D52" si="14">C13</f>
        <v>1262761017.1500001</v>
      </c>
      <c r="D52" s="27">
        <f t="shared" si="14"/>
        <v>894132968.36000001</v>
      </c>
    </row>
    <row r="53" spans="1:4" x14ac:dyDescent="0.15">
      <c r="A53" s="28"/>
      <c r="B53" s="28"/>
      <c r="C53" s="29"/>
      <c r="D53" s="29"/>
    </row>
    <row r="54" spans="1:4" ht="15" x14ac:dyDescent="0.15">
      <c r="A54" s="7" t="s">
        <v>14</v>
      </c>
      <c r="B54" s="38">
        <f>B17</f>
        <v>0</v>
      </c>
      <c r="C54" s="27">
        <f t="shared" ref="C54:D54" si="15">C17</f>
        <v>0</v>
      </c>
      <c r="D54" s="27">
        <f t="shared" si="15"/>
        <v>0</v>
      </c>
    </row>
    <row r="55" spans="1:4" x14ac:dyDescent="0.15">
      <c r="A55" s="28"/>
      <c r="B55" s="28"/>
      <c r="C55" s="29"/>
      <c r="D55" s="29"/>
    </row>
    <row r="56" spans="1:4" ht="32.25" customHeight="1" x14ac:dyDescent="0.15">
      <c r="A56" s="19" t="s">
        <v>36</v>
      </c>
      <c r="B56" s="24">
        <f>B47+B48-B52+B54</f>
        <v>-16720080</v>
      </c>
      <c r="C56" s="25">
        <f>C47+C48-C52+C54</f>
        <v>53387338.289999962</v>
      </c>
      <c r="D56" s="25">
        <f t="shared" ref="D56" si="16">D47+D48-D52+D54</f>
        <v>422015387.08000004</v>
      </c>
    </row>
    <row r="57" spans="1:4" ht="15" x14ac:dyDescent="0.15">
      <c r="A57" s="39"/>
      <c r="B57" s="39"/>
      <c r="C57" s="40"/>
      <c r="D57" s="40"/>
    </row>
    <row r="58" spans="1:4" ht="30" customHeight="1" x14ac:dyDescent="0.15">
      <c r="A58" s="19" t="s">
        <v>37</v>
      </c>
      <c r="B58" s="24">
        <f>B56-B48</f>
        <v>52008367</v>
      </c>
      <c r="C58" s="25">
        <f t="shared" ref="C58:D58" si="17">C56-C48</f>
        <v>57180730.269999959</v>
      </c>
      <c r="D58" s="25">
        <f t="shared" si="17"/>
        <v>425808779.06000006</v>
      </c>
    </row>
    <row r="59" spans="1:4" x14ac:dyDescent="0.15">
      <c r="A59" s="30"/>
      <c r="B59" s="30"/>
      <c r="C59" s="31"/>
      <c r="D59" s="31"/>
    </row>
    <row r="60" spans="1:4" x14ac:dyDescent="0.15"/>
    <row r="61" spans="1:4" ht="30" x14ac:dyDescent="0.15">
      <c r="A61" s="2" t="s">
        <v>19</v>
      </c>
      <c r="B61" s="3" t="s">
        <v>26</v>
      </c>
      <c r="C61" s="4" t="s">
        <v>4</v>
      </c>
      <c r="D61" s="4" t="s">
        <v>5</v>
      </c>
    </row>
    <row r="62" spans="1:4" x14ac:dyDescent="0.15">
      <c r="A62" s="33" t="s">
        <v>8</v>
      </c>
      <c r="B62" s="41">
        <f>B9</f>
        <v>160368998</v>
      </c>
      <c r="C62" s="42">
        <f t="shared" ref="C62:D62" si="18">C9</f>
        <v>145746177.72</v>
      </c>
      <c r="D62" s="42">
        <f t="shared" si="18"/>
        <v>97164650.280000001</v>
      </c>
    </row>
    <row r="63" spans="1:4" ht="30" x14ac:dyDescent="0.25">
      <c r="A63" s="36" t="s">
        <v>38</v>
      </c>
      <c r="B63" s="13">
        <f>B64-B65</f>
        <v>-68728447</v>
      </c>
      <c r="C63" s="6">
        <f t="shared" ref="C63:D63" si="19">C64-C65</f>
        <v>-528133.98</v>
      </c>
      <c r="D63" s="6">
        <f t="shared" si="19"/>
        <v>-528133.98</v>
      </c>
    </row>
    <row r="64" spans="1:4" x14ac:dyDescent="0.15">
      <c r="A64" s="37" t="s">
        <v>29</v>
      </c>
      <c r="B64" s="9">
        <v>0</v>
      </c>
      <c r="C64" s="8">
        <v>0</v>
      </c>
      <c r="D64" s="8">
        <v>0</v>
      </c>
    </row>
    <row r="65" spans="1:4" x14ac:dyDescent="0.15">
      <c r="A65" s="37" t="s">
        <v>32</v>
      </c>
      <c r="B65" s="9">
        <v>68728447</v>
      </c>
      <c r="C65" s="8">
        <v>528133.98</v>
      </c>
      <c r="D65" s="8">
        <v>528133.98</v>
      </c>
    </row>
    <row r="66" spans="1:4" x14ac:dyDescent="0.15">
      <c r="A66" s="28"/>
      <c r="B66" s="11"/>
      <c r="C66" s="12"/>
      <c r="D66" s="12"/>
    </row>
    <row r="67" spans="1:4" x14ac:dyDescent="0.15">
      <c r="A67" s="7" t="s">
        <v>39</v>
      </c>
      <c r="B67" s="9">
        <f>B14</f>
        <v>102921547.59</v>
      </c>
      <c r="C67" s="8">
        <f t="shared" ref="C67:D67" si="20">C14</f>
        <v>131738006.06</v>
      </c>
      <c r="D67" s="8">
        <f t="shared" si="20"/>
        <v>123913740.34999999</v>
      </c>
    </row>
    <row r="68" spans="1:4" x14ac:dyDescent="0.15">
      <c r="A68" s="28"/>
      <c r="B68" s="11"/>
      <c r="C68" s="12"/>
      <c r="D68" s="12"/>
    </row>
    <row r="69" spans="1:4" ht="15" x14ac:dyDescent="0.25">
      <c r="A69" s="7" t="s">
        <v>15</v>
      </c>
      <c r="B69" s="43">
        <f>B18</f>
        <v>0</v>
      </c>
      <c r="C69" s="8">
        <f t="shared" ref="C69:D69" si="21">C18</f>
        <v>0</v>
      </c>
      <c r="D69" s="8">
        <f t="shared" si="21"/>
        <v>0</v>
      </c>
    </row>
    <row r="70" spans="1:4" x14ac:dyDescent="0.15">
      <c r="A70" s="28"/>
      <c r="B70" s="11"/>
      <c r="C70" s="12"/>
      <c r="D70" s="12"/>
    </row>
    <row r="71" spans="1:4" ht="30" customHeight="1" x14ac:dyDescent="0.25">
      <c r="A71" s="19" t="s">
        <v>40</v>
      </c>
      <c r="B71" s="13">
        <f>B62+B63-B67+B69</f>
        <v>-11280996.590000004</v>
      </c>
      <c r="C71" s="6">
        <f t="shared" ref="C71:D71" si="22">C62+C63-C67+C69</f>
        <v>13480037.680000007</v>
      </c>
      <c r="D71" s="6">
        <f t="shared" si="22"/>
        <v>-27277224.049999997</v>
      </c>
    </row>
    <row r="72" spans="1:4" x14ac:dyDescent="0.15">
      <c r="A72" s="28"/>
      <c r="B72" s="11"/>
      <c r="C72" s="12"/>
      <c r="D72" s="12"/>
    </row>
    <row r="73" spans="1:4" ht="30" customHeight="1" x14ac:dyDescent="0.25">
      <c r="A73" s="19" t="s">
        <v>41</v>
      </c>
      <c r="B73" s="13">
        <f>B71-B63</f>
        <v>57447450.409999996</v>
      </c>
      <c r="C73" s="6">
        <f>C71-C63</f>
        <v>14008171.660000008</v>
      </c>
      <c r="D73" s="6">
        <f t="shared" ref="D73" si="23">D71-D63</f>
        <v>-26749090.069999997</v>
      </c>
    </row>
    <row r="74" spans="1:4" x14ac:dyDescent="0.15">
      <c r="A74" s="30"/>
      <c r="B74" s="21"/>
      <c r="C74" s="22"/>
      <c r="D74" s="22"/>
    </row>
    <row r="75" spans="1:4" x14ac:dyDescent="0.1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47:D58 B62:D73 B36:D43 B28:D32 B7:D2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</cp:lastModifiedBy>
  <dcterms:created xsi:type="dcterms:W3CDTF">2017-12-05T03:25:20Z</dcterms:created>
  <dcterms:modified xsi:type="dcterms:W3CDTF">2017-12-06T00:11:58Z</dcterms:modified>
</cp:coreProperties>
</file>